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filterPrivacy="1" defaultThemeVersion="124226"/>
  <xr:revisionPtr revIDLastSave="0" documentId="13_ncr:1_{313DCE10-F158-4EBC-8834-CA5DCD2CF528}" xr6:coauthVersionLast="36" xr6:coauthVersionMax="36" xr10:uidLastSave="{00000000-0000-0000-0000-000000000000}"/>
  <bookViews>
    <workbookView xWindow="720" yWindow="276" windowWidth="11052" windowHeight="8340" xr2:uid="{00000000-000D-0000-FFFF-FFFF00000000}"/>
  </bookViews>
  <sheets>
    <sheet name="DPP-SPA-MBR-5, 2" sheetId="2" r:id="rId1"/>
  </sheets>
  <definedNames>
    <definedName name="_xlnm.Print_Area" localSheetId="0">'DPP-SPA-MBR-5, 2'!$A$1:$E$39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2" i="2" l="1"/>
  <c r="A17" i="2" l="1"/>
  <c r="A18" i="2" s="1"/>
  <c r="A19" i="2" s="1"/>
  <c r="A20" i="2" s="1"/>
  <c r="A21" i="2" s="1"/>
  <c r="A22" i="2" s="1"/>
  <c r="E35" i="2" l="1"/>
  <c r="E31" i="2"/>
  <c r="A13" i="2"/>
  <c r="A14" i="2" s="1"/>
  <c r="A15" i="2" s="1"/>
  <c r="A16" i="2" s="1"/>
  <c r="A25" i="2" s="1"/>
  <c r="A26" i="2" s="1"/>
  <c r="A27" i="2" s="1"/>
  <c r="A28" i="2" s="1"/>
  <c r="A31" i="2" s="1"/>
  <c r="A32" i="2" s="1"/>
  <c r="A33" i="2" s="1"/>
  <c r="A35" i="2" s="1"/>
  <c r="A36" i="2" s="1"/>
  <c r="E27" i="2" l="1"/>
  <c r="E28" i="2" s="1"/>
  <c r="E32" i="2" s="1"/>
  <c r="E33" i="2" s="1"/>
  <c r="E36" i="2" s="1"/>
</calcChain>
</file>

<file path=xl/sharedStrings.xml><?xml version="1.0" encoding="utf-8"?>
<sst xmlns="http://schemas.openxmlformats.org/spreadsheetml/2006/main" count="24" uniqueCount="24">
  <si>
    <t>GEORGIA POWER COMPANY</t>
  </si>
  <si>
    <t>Current Accrual</t>
  </si>
  <si>
    <t>(1)</t>
  </si>
  <si>
    <t>(2)</t>
  </si>
  <si>
    <t>(3)</t>
  </si>
  <si>
    <t>Calculation of Proposed Storm Damage Accrual:</t>
  </si>
  <si>
    <t>Projected Annual Expense</t>
  </si>
  <si>
    <t>Proposed Accrual</t>
  </si>
  <si>
    <t>Reserve Deficiency Amortized over 3-Year Period</t>
  </si>
  <si>
    <t>Revenue Requirement Increase</t>
  </si>
  <si>
    <t>STORM DAMAGE ACCRUAL</t>
  </si>
  <si>
    <t>Note:  Details may not add to totals due to rounding.</t>
  </si>
  <si>
    <t>(AMOUNTS IN THOUSANDS)</t>
  </si>
  <si>
    <t>Line
No.</t>
  </si>
  <si>
    <t>Description</t>
  </si>
  <si>
    <t>Amount</t>
  </si>
  <si>
    <t>Estimated Reserve Deficiency at 12/31/2019:</t>
  </si>
  <si>
    <t>Actual Reserve Deficiency at 12/31/2018</t>
  </si>
  <si>
    <t>2019 Accrual</t>
  </si>
  <si>
    <t>Estimated Reserve Deficiency at 12/31/2019</t>
  </si>
  <si>
    <t>10-Year Average</t>
  </si>
  <si>
    <t>FOR THE TWELVE MONTH PERIOD ENDING JULY 31, 2020</t>
  </si>
  <si>
    <t>Estimated 2019 Expenditures</t>
  </si>
  <si>
    <t>Projected Annual Expenditures Based on 10-Year Average: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</si>
</sst>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&quot;$&quot;#,##0"/>
  </numFmts>
  <fonts count="5" x14ac:knownFonts="1">
    <font>
      <sz val="10"/>
      <name val="Arial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i/>
      <u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 applyProtection="1">
      <alignment horizontal="center"/>
    </xf>
    <xf numFmtId="0" fontId="2" fillId="0" borderId="0" xfId="0" applyFont="1"/>
    <xf numFmtId="0" fontId="2" fillId="0" borderId="0" xfId="0" applyNumberFormat="1" applyFont="1" applyBorder="1"/>
    <xf numFmtId="0" fontId="2" fillId="0" borderId="0" xfId="0" quotePrefix="1" applyFont="1" applyAlignment="1" applyProtection="1">
      <alignment horizontal="left"/>
    </xf>
    <xf numFmtId="0" fontId="2" fillId="0" borderId="0" xfId="0" quotePrefix="1" applyFont="1" applyAlignment="1">
      <alignment horizontal="left"/>
    </xf>
    <xf numFmtId="41" fontId="2" fillId="0" borderId="0" xfId="0" applyNumberFormat="1" applyFont="1"/>
    <xf numFmtId="42" fontId="2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Fill="1"/>
    <xf numFmtId="164" fontId="2" fillId="0" borderId="0" xfId="1" quotePrefix="1" applyNumberFormat="1" applyFont="1" applyFill="1" applyAlignment="1">
      <alignment horizontal="left"/>
    </xf>
    <xf numFmtId="164" fontId="2" fillId="0" borderId="0" xfId="1" applyNumberFormat="1" applyFont="1" applyFill="1" applyAlignment="1">
      <alignment horizontal="left"/>
    </xf>
    <xf numFmtId="41" fontId="2" fillId="0" borderId="1" xfId="0" applyNumberFormat="1" applyFont="1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quotePrefix="1" applyFont="1" applyBorder="1" applyAlignment="1">
      <alignment horizontal="center" wrapText="1"/>
    </xf>
    <xf numFmtId="0" fontId="2" fillId="0" borderId="0" xfId="0" applyFont="1" applyBorder="1"/>
    <xf numFmtId="0" fontId="2" fillId="0" borderId="1" xfId="0" applyFont="1" applyBorder="1" applyAlignment="1">
      <alignment horizontal="center"/>
    </xf>
    <xf numFmtId="0" fontId="2" fillId="0" borderId="2" xfId="0" quotePrefix="1" applyFont="1" applyBorder="1" applyAlignment="1">
      <alignment horizontal="center"/>
    </xf>
    <xf numFmtId="42" fontId="2" fillId="0" borderId="3" xfId="1" applyNumberFormat="1" applyFont="1" applyFill="1" applyBorder="1"/>
    <xf numFmtId="42" fontId="2" fillId="0" borderId="4" xfId="0" applyNumberFormat="1" applyFont="1" applyBorder="1"/>
    <xf numFmtId="0" fontId="4" fillId="0" borderId="0" xfId="0" quotePrefix="1" applyFont="1" applyAlignment="1" applyProtection="1">
      <alignment horizontal="left"/>
    </xf>
    <xf numFmtId="0" fontId="4" fillId="0" borderId="0" xfId="0" applyFont="1"/>
    <xf numFmtId="0" fontId="2" fillId="0" borderId="1" xfId="0" applyNumberFormat="1" applyFont="1" applyBorder="1" applyAlignment="1">
      <alignment horizontal="center"/>
    </xf>
    <xf numFmtId="0" fontId="2" fillId="0" borderId="0" xfId="0" quotePrefix="1" applyNumberFormat="1" applyFont="1" applyBorder="1" applyAlignment="1">
      <alignment horizontal="center"/>
    </xf>
    <xf numFmtId="41" fontId="2" fillId="0" borderId="5" xfId="0" applyNumberFormat="1" applyFont="1" applyBorder="1"/>
    <xf numFmtId="42" fontId="2" fillId="0" borderId="0" xfId="0" applyNumberFormat="1" applyFont="1" applyFill="1" applyBorder="1"/>
    <xf numFmtId="41" fontId="2" fillId="0" borderId="0" xfId="0" applyNumberFormat="1" applyFont="1" applyFill="1" applyBorder="1"/>
    <xf numFmtId="42" fontId="2" fillId="0" borderId="6" xfId="0" applyNumberFormat="1" applyFont="1" applyBorder="1"/>
    <xf numFmtId="0" fontId="3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9"/>
  <sheetViews>
    <sheetView showGridLines="0" tabSelected="1" zoomScale="85" zoomScaleNormal="85" zoomScaleSheetLayoutView="80" workbookViewId="0">
      <selection sqref="A1:E1"/>
    </sheetView>
  </sheetViews>
  <sheetFormatPr defaultColWidth="9.109375" defaultRowHeight="15.6" x14ac:dyDescent="0.3"/>
  <cols>
    <col min="1" max="1" width="6.44140625" style="2" bestFit="1" customWidth="1"/>
    <col min="2" max="2" width="2.44140625" style="2" customWidth="1"/>
    <col min="3" max="3" width="60.44140625" style="2" bestFit="1" customWidth="1"/>
    <col min="4" max="4" width="2.44140625" style="2" customWidth="1"/>
    <col min="5" max="5" width="14.109375" style="2" customWidth="1"/>
    <col min="6" max="16384" width="9.109375" style="2"/>
  </cols>
  <sheetData>
    <row r="1" spans="1:5" x14ac:dyDescent="0.3">
      <c r="A1" s="30" t="s">
        <v>0</v>
      </c>
      <c r="B1" s="30"/>
      <c r="C1" s="30"/>
      <c r="D1" s="30"/>
      <c r="E1" s="30"/>
    </row>
    <row r="3" spans="1:5" x14ac:dyDescent="0.3">
      <c r="A3" s="30" t="s">
        <v>10</v>
      </c>
      <c r="B3" s="30"/>
      <c r="C3" s="30"/>
      <c r="D3" s="30"/>
      <c r="E3" s="30"/>
    </row>
    <row r="4" spans="1:5" x14ac:dyDescent="0.3">
      <c r="A4" s="30" t="s">
        <v>21</v>
      </c>
      <c r="B4" s="30"/>
      <c r="C4" s="30"/>
      <c r="D4" s="30"/>
      <c r="E4" s="30"/>
    </row>
    <row r="5" spans="1:5" x14ac:dyDescent="0.3">
      <c r="A5" s="30" t="s">
        <v>12</v>
      </c>
      <c r="B5" s="30"/>
      <c r="C5" s="30"/>
      <c r="D5" s="30"/>
      <c r="E5" s="30"/>
    </row>
    <row r="7" spans="1:5" x14ac:dyDescent="0.3">
      <c r="D7" s="3"/>
      <c r="E7" s="3"/>
    </row>
    <row r="8" spans="1:5" ht="31.2" x14ac:dyDescent="0.3">
      <c r="A8" s="14" t="s">
        <v>13</v>
      </c>
      <c r="B8" s="15"/>
      <c r="C8" s="18" t="s">
        <v>14</v>
      </c>
      <c r="D8" s="3"/>
      <c r="E8" s="24" t="s">
        <v>15</v>
      </c>
    </row>
    <row r="9" spans="1:5" x14ac:dyDescent="0.3">
      <c r="A9" s="16" t="s">
        <v>2</v>
      </c>
      <c r="B9" s="15"/>
      <c r="C9" s="19" t="s">
        <v>3</v>
      </c>
      <c r="D9" s="3"/>
      <c r="E9" s="25" t="s">
        <v>4</v>
      </c>
    </row>
    <row r="10" spans="1:5" x14ac:dyDescent="0.3">
      <c r="B10" s="17"/>
      <c r="D10" s="3"/>
      <c r="E10" s="3"/>
    </row>
    <row r="11" spans="1:5" x14ac:dyDescent="0.3">
      <c r="C11" s="22" t="s">
        <v>23</v>
      </c>
      <c r="D11" s="1"/>
    </row>
    <row r="12" spans="1:5" x14ac:dyDescent="0.3">
      <c r="A12" s="13">
        <v>1</v>
      </c>
      <c r="C12" s="4">
        <v>2009</v>
      </c>
      <c r="D12" s="4"/>
      <c r="E12" s="7">
        <v>15665.90886</v>
      </c>
    </row>
    <row r="13" spans="1:5" x14ac:dyDescent="0.3">
      <c r="A13" s="13">
        <f>A12+1</f>
        <v>2</v>
      </c>
      <c r="C13" s="4">
        <v>2010</v>
      </c>
      <c r="D13" s="4"/>
      <c r="E13" s="6">
        <v>7681.4867600000016</v>
      </c>
    </row>
    <row r="14" spans="1:5" x14ac:dyDescent="0.3">
      <c r="A14" s="13">
        <f>A13+1</f>
        <v>3</v>
      </c>
      <c r="C14" s="4">
        <v>2011</v>
      </c>
      <c r="D14" s="4"/>
      <c r="E14" s="6">
        <v>53058.619999999995</v>
      </c>
    </row>
    <row r="15" spans="1:5" x14ac:dyDescent="0.3">
      <c r="A15" s="13">
        <f>A14+1</f>
        <v>4</v>
      </c>
      <c r="C15" s="4">
        <v>2012</v>
      </c>
      <c r="D15" s="4"/>
      <c r="E15" s="6">
        <v>13579.810000000005</v>
      </c>
    </row>
    <row r="16" spans="1:5" s="9" customFormat="1" x14ac:dyDescent="0.3">
      <c r="A16" s="13">
        <f>A15+1</f>
        <v>5</v>
      </c>
      <c r="C16" s="4">
        <v>2013</v>
      </c>
      <c r="D16" s="4"/>
      <c r="E16" s="6">
        <v>17001.489999999998</v>
      </c>
    </row>
    <row r="17" spans="1:5" x14ac:dyDescent="0.3">
      <c r="A17" s="13">
        <f t="shared" ref="A17:A22" si="0">A16+1</f>
        <v>6</v>
      </c>
      <c r="C17" s="4">
        <v>2014</v>
      </c>
      <c r="D17" s="4"/>
      <c r="E17" s="6">
        <v>90942.549999999988</v>
      </c>
    </row>
    <row r="18" spans="1:5" x14ac:dyDescent="0.3">
      <c r="A18" s="13">
        <f t="shared" si="0"/>
        <v>7</v>
      </c>
      <c r="C18" s="4">
        <v>2015</v>
      </c>
      <c r="D18" s="4"/>
      <c r="E18" s="6">
        <v>23486.600000000006</v>
      </c>
    </row>
    <row r="19" spans="1:5" x14ac:dyDescent="0.3">
      <c r="A19" s="13">
        <f t="shared" si="0"/>
        <v>8</v>
      </c>
      <c r="C19" s="4">
        <v>2016</v>
      </c>
      <c r="D19" s="4"/>
      <c r="E19" s="6">
        <v>144469.13</v>
      </c>
    </row>
    <row r="20" spans="1:5" x14ac:dyDescent="0.3">
      <c r="A20" s="13">
        <f t="shared" si="0"/>
        <v>9</v>
      </c>
      <c r="C20" s="4">
        <v>2017</v>
      </c>
      <c r="D20" s="4"/>
      <c r="E20" s="6">
        <v>156806.22736000002</v>
      </c>
    </row>
    <row r="21" spans="1:5" s="9" customFormat="1" x14ac:dyDescent="0.3">
      <c r="A21" s="13">
        <f t="shared" si="0"/>
        <v>10</v>
      </c>
      <c r="C21" s="4">
        <v>2018</v>
      </c>
      <c r="D21" s="4"/>
      <c r="E21" s="26">
        <v>112590.81736000002</v>
      </c>
    </row>
    <row r="22" spans="1:5" x14ac:dyDescent="0.3">
      <c r="A22" s="13">
        <f t="shared" si="0"/>
        <v>11</v>
      </c>
      <c r="C22" s="11" t="s">
        <v>20</v>
      </c>
      <c r="D22" s="10"/>
      <c r="E22" s="20">
        <f>AVERAGE(E12:E21)</f>
        <v>63528.264034000007</v>
      </c>
    </row>
    <row r="23" spans="1:5" x14ac:dyDescent="0.3">
      <c r="C23" s="8"/>
      <c r="E23" s="6"/>
    </row>
    <row r="24" spans="1:5" x14ac:dyDescent="0.3">
      <c r="B24" s="17"/>
      <c r="C24" s="23" t="s">
        <v>16</v>
      </c>
      <c r="D24" s="3"/>
      <c r="E24" s="3"/>
    </row>
    <row r="25" spans="1:5" x14ac:dyDescent="0.3">
      <c r="A25" s="13">
        <f>A22+1</f>
        <v>12</v>
      </c>
      <c r="C25" s="5" t="s">
        <v>17</v>
      </c>
      <c r="D25" s="3"/>
      <c r="E25" s="27">
        <v>-415785.65</v>
      </c>
    </row>
    <row r="26" spans="1:5" x14ac:dyDescent="0.3">
      <c r="A26" s="13">
        <f>A25+1</f>
        <v>13</v>
      </c>
      <c r="C26" s="5" t="s">
        <v>18</v>
      </c>
      <c r="D26" s="3"/>
      <c r="E26" s="28">
        <v>29913.927360000001</v>
      </c>
    </row>
    <row r="27" spans="1:5" x14ac:dyDescent="0.3">
      <c r="A27" s="13">
        <f>A26+1</f>
        <v>14</v>
      </c>
      <c r="C27" s="5" t="s">
        <v>22</v>
      </c>
      <c r="D27" s="3"/>
      <c r="E27" s="12">
        <f>-E22</f>
        <v>-63528.264034000007</v>
      </c>
    </row>
    <row r="28" spans="1:5" x14ac:dyDescent="0.3">
      <c r="A28" s="13">
        <f>A27+1</f>
        <v>15</v>
      </c>
      <c r="C28" s="8" t="s">
        <v>19</v>
      </c>
      <c r="D28" s="3"/>
      <c r="E28" s="29">
        <f>SUM(E25:E27)</f>
        <v>-449399.98667400004</v>
      </c>
    </row>
    <row r="29" spans="1:5" x14ac:dyDescent="0.3">
      <c r="C29" s="8"/>
      <c r="E29" s="6"/>
    </row>
    <row r="30" spans="1:5" x14ac:dyDescent="0.3">
      <c r="C30" s="23" t="s">
        <v>5</v>
      </c>
      <c r="E30" s="6"/>
    </row>
    <row r="31" spans="1:5" x14ac:dyDescent="0.3">
      <c r="A31" s="13">
        <f>A28+1</f>
        <v>16</v>
      </c>
      <c r="C31" s="8" t="s">
        <v>6</v>
      </c>
      <c r="E31" s="7">
        <f>E22</f>
        <v>63528.264034000007</v>
      </c>
    </row>
    <row r="32" spans="1:5" x14ac:dyDescent="0.3">
      <c r="A32" s="13">
        <f>A31+1</f>
        <v>17</v>
      </c>
      <c r="C32" s="8" t="s">
        <v>8</v>
      </c>
      <c r="E32" s="12">
        <f>-E28/3</f>
        <v>149799.99555800002</v>
      </c>
    </row>
    <row r="33" spans="1:5" ht="16.2" thickBot="1" x14ac:dyDescent="0.35">
      <c r="A33" s="13">
        <f>A32+1</f>
        <v>18</v>
      </c>
      <c r="C33" s="8" t="s">
        <v>7</v>
      </c>
      <c r="E33" s="21">
        <f>E31+E32</f>
        <v>213328.25959200005</v>
      </c>
    </row>
    <row r="34" spans="1:5" ht="16.2" thickTop="1" x14ac:dyDescent="0.3">
      <c r="C34" s="8"/>
      <c r="E34" s="6"/>
    </row>
    <row r="35" spans="1:5" x14ac:dyDescent="0.3">
      <c r="A35" s="13">
        <f>A33+1</f>
        <v>19</v>
      </c>
      <c r="C35" s="8" t="s">
        <v>1</v>
      </c>
      <c r="E35" s="12">
        <f>E26</f>
        <v>29913.927360000001</v>
      </c>
    </row>
    <row r="36" spans="1:5" ht="16.2" thickBot="1" x14ac:dyDescent="0.35">
      <c r="A36" s="13">
        <f>A35+1</f>
        <v>20</v>
      </c>
      <c r="C36" s="8" t="s">
        <v>9</v>
      </c>
      <c r="E36" s="21">
        <f>E33-E35</f>
        <v>183414.33223200004</v>
      </c>
    </row>
    <row r="37" spans="1:5" ht="16.2" thickTop="1" x14ac:dyDescent="0.3"/>
    <row r="39" spans="1:5" x14ac:dyDescent="0.3">
      <c r="C39" s="8" t="s">
        <v>11</v>
      </c>
    </row>
  </sheetData>
  <mergeCells count="4">
    <mergeCell ref="A1:E1"/>
    <mergeCell ref="A3:E3"/>
    <mergeCell ref="A4:E4"/>
    <mergeCell ref="A5:E5"/>
  </mergeCells>
  <printOptions horizontalCentered="1"/>
  <pageMargins left="0.7" right="0.7" top="0.75" bottom="0.75" header="0.3" footer="0.3"/>
  <pageSetup orientation="portrait" r:id="rId1"/>
  <headerFooter alignWithMargins="0">
    <oddHeader>&amp;R&amp;"Times New Roman,Regular"&amp;12Exhibit___(DPP/SPA/MBR-5, Schedule 2)
Page &amp;P of &amp;N</oddHeader>
  </headerFooter>
  <ignoredErrors>
    <ignoredError sqref="A9:C9 D9:E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DPP-SPA-MBR-5, 2</vt:lpstr>
      <vt:lpstr>'DPP-SPA-MBR-5, 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2013-06-26T13:22:58Z</dcterms:created>
  <dcterms:modified xsi:type="dcterms:W3CDTF">2019-06-25T17:35:10Z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